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еестр выпл.ЗП" sheetId="6" r:id="rId1"/>
    <sheet name="Дармажап СИ" sheetId="11" r:id="rId2"/>
    <sheet name="Дармажап СИ (2)" sheetId="17" r:id="rId3"/>
  </sheets>
  <calcPr calcId="152511"/>
</workbook>
</file>

<file path=xl/calcChain.xml><?xml version="1.0" encoding="utf-8"?>
<calcChain xmlns="http://schemas.openxmlformats.org/spreadsheetml/2006/main">
  <c r="H24" i="17" l="1"/>
  <c r="D13" i="17"/>
  <c r="D14" i="17"/>
  <c r="D15" i="17"/>
  <c r="D16" i="17"/>
  <c r="D17" i="17"/>
  <c r="D18" i="17"/>
  <c r="D19" i="17"/>
  <c r="D20" i="17"/>
  <c r="D21" i="17"/>
  <c r="D22" i="17"/>
  <c r="D11" i="17" l="1"/>
  <c r="D12" i="17"/>
  <c r="G24" i="17" l="1"/>
  <c r="C24" i="17"/>
  <c r="D24" i="17"/>
  <c r="F31" i="11" l="1"/>
  <c r="D31" i="11"/>
  <c r="W27" i="6"/>
  <c r="Z27" i="6"/>
  <c r="AB27" i="6"/>
  <c r="AE27" i="6"/>
  <c r="AF4" i="6"/>
  <c r="X27" i="6"/>
  <c r="S27" i="6"/>
  <c r="U27" i="6"/>
  <c r="V27" i="6"/>
  <c r="T27" i="6"/>
  <c r="P27" i="6"/>
  <c r="R27" i="6"/>
  <c r="AF9" i="6"/>
  <c r="O27" i="6"/>
  <c r="AF5" i="6"/>
  <c r="L27" i="6"/>
  <c r="M27" i="6"/>
  <c r="AF8" i="6"/>
  <c r="K27" i="6"/>
  <c r="AF26" i="6"/>
  <c r="AF22" i="6"/>
  <c r="AF18" i="6"/>
  <c r="AF11" i="6"/>
  <c r="AF10" i="6"/>
  <c r="AF7" i="6"/>
  <c r="AF6" i="6"/>
  <c r="H27" i="6"/>
  <c r="F27" i="6"/>
  <c r="E27" i="6"/>
  <c r="AF25" i="6" l="1"/>
  <c r="AF24" i="6"/>
  <c r="AF23" i="6"/>
  <c r="AF21" i="6"/>
  <c r="AF17" i="6"/>
  <c r="AF16" i="6"/>
  <c r="AF12" i="6"/>
  <c r="AF15" i="6"/>
  <c r="AF14" i="6"/>
  <c r="J27" i="6" l="1"/>
  <c r="AF13" i="6"/>
  <c r="D27" i="6"/>
  <c r="AF27" i="6" l="1"/>
  <c r="I27" i="6"/>
  <c r="G27" i="6" l="1"/>
</calcChain>
</file>

<file path=xl/sharedStrings.xml><?xml version="1.0" encoding="utf-8"?>
<sst xmlns="http://schemas.openxmlformats.org/spreadsheetml/2006/main" count="126" uniqueCount="89">
  <si>
    <t>к выдаче</t>
  </si>
  <si>
    <t>январь</t>
  </si>
  <si>
    <t>апрель</t>
  </si>
  <si>
    <t>май</t>
  </si>
  <si>
    <t>июнь</t>
  </si>
  <si>
    <t>сальдо</t>
  </si>
  <si>
    <t>июль</t>
  </si>
  <si>
    <t>февраль</t>
  </si>
  <si>
    <t>март</t>
  </si>
  <si>
    <t>итого</t>
  </si>
  <si>
    <t>переч.задол.</t>
  </si>
  <si>
    <t>перечисл.</t>
  </si>
  <si>
    <t>1кв</t>
  </si>
  <si>
    <t>,</t>
  </si>
  <si>
    <t>Октябрь 2016 год</t>
  </si>
  <si>
    <t>Ноябрь 2016 год</t>
  </si>
  <si>
    <t>Декабрь 2016 год</t>
  </si>
  <si>
    <t>ИТОГО</t>
  </si>
  <si>
    <t xml:space="preserve">Месяц, </t>
  </si>
  <si>
    <t xml:space="preserve"> год</t>
  </si>
  <si>
    <t>за 2016 г</t>
  </si>
  <si>
    <t>Баанай С.М.</t>
  </si>
  <si>
    <t>Салчак Б.Д.</t>
  </si>
  <si>
    <t>Баянова ЧЛ</t>
  </si>
  <si>
    <t>Монгуш РБ</t>
  </si>
  <si>
    <t>ОЮН эб</t>
  </si>
  <si>
    <t>Саая чм</t>
  </si>
  <si>
    <t xml:space="preserve">НДФЛ </t>
  </si>
  <si>
    <t>П/взнос</t>
  </si>
  <si>
    <t>нурзет мб</t>
  </si>
  <si>
    <t>дармажап 3дн</t>
  </si>
  <si>
    <t>аракчаа ао</t>
  </si>
  <si>
    <t>Реестр правильности перечисления заработной платы истопника</t>
  </si>
  <si>
    <t>Фактич. Отраб. Дни по табели</t>
  </si>
  <si>
    <t>Согл.по табели кол-во дней нах-ся больнич.</t>
  </si>
  <si>
    <t>5 смен.дней</t>
  </si>
  <si>
    <r>
      <t xml:space="preserve">МБУ ДО ПК "УЖУК" </t>
    </r>
    <r>
      <rPr>
        <b/>
        <i/>
        <sz val="12"/>
        <color theme="1"/>
        <rFont val="Times New Roman"/>
        <family val="1"/>
        <charset val="204"/>
      </rPr>
      <t xml:space="preserve">Дармажап С.И. </t>
    </r>
  </si>
  <si>
    <t>Январь 2017 год</t>
  </si>
  <si>
    <t>Февраль 2017 год</t>
  </si>
  <si>
    <t>Март 2017 год</t>
  </si>
  <si>
    <t>Апрель 2017 год</t>
  </si>
  <si>
    <t xml:space="preserve">Май 2017 год 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</si>
  <si>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</si>
  <si>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</si>
  <si>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</si>
  <si>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</si>
  <si>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</si>
  <si>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</si>
  <si>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</si>
  <si>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с 02.11.2017 по 15.12.2017 г в отпуске- 44 дней, с 02.1.2017  уволен)</t>
  </si>
  <si>
    <t xml:space="preserve">(Принят времено на работу-12.10.2016 год, с 01.11.2016- постоянно,  с 22.11.2016 года в больничном, </t>
  </si>
  <si>
    <t>в табеле не числится</t>
  </si>
  <si>
    <t>Перечислено</t>
  </si>
  <si>
    <t>дата  перечисления</t>
  </si>
  <si>
    <t>№ платеж. Поручения</t>
  </si>
  <si>
    <t>Перечисление пособия за         1-ые 3 дня</t>
  </si>
  <si>
    <t>пособия по временной нетрудоспособности.</t>
  </si>
  <si>
    <t>отпускной</t>
  </si>
  <si>
    <t>44 дня</t>
  </si>
  <si>
    <t>Основание</t>
  </si>
  <si>
    <t>Начислено ЗП по РПВ (10-10 дней,   11-10 дней)</t>
  </si>
  <si>
    <t>29,3/30*10=9,8</t>
  </si>
  <si>
    <t>Реестр правильности начисление отпускных работника МБУ ДО ПК "УЖУК</t>
  </si>
  <si>
    <t>Расчетный период</t>
  </si>
  <si>
    <t>Заработная плата</t>
  </si>
  <si>
    <t>Количество
календарных дней в месяце</t>
  </si>
  <si>
    <t>Всего</t>
  </si>
  <si>
    <t>Принимается
к расчету</t>
  </si>
  <si>
    <t>Среднемесячное
число дней, принимаемое к расчету по данным бухгалтерии</t>
  </si>
  <si>
    <t>По данным бухгалтерии</t>
  </si>
  <si>
    <t>среднедневной заработок</t>
  </si>
  <si>
    <r>
      <t>16223,8:49,6=</t>
    </r>
    <r>
      <rPr>
        <b/>
        <sz val="12"/>
        <color theme="1"/>
        <rFont val="Times New Roman"/>
        <family val="1"/>
        <charset val="204"/>
      </rPr>
      <t>327,09</t>
    </r>
  </si>
  <si>
    <t>Положенные дни отпуска</t>
  </si>
  <si>
    <t>Показатели</t>
  </si>
  <si>
    <r>
      <t>327,09*44=</t>
    </r>
    <r>
      <rPr>
        <b/>
        <sz val="12"/>
        <color theme="1"/>
        <rFont val="Times New Roman"/>
        <family val="1"/>
        <charset val="204"/>
      </rPr>
      <t>14391,96</t>
    </r>
  </si>
  <si>
    <t>Разница сумма отпускных</t>
  </si>
  <si>
    <r>
      <rPr>
        <sz val="12"/>
        <color theme="1"/>
        <rFont val="Times New Roman"/>
        <family val="1"/>
        <charset val="204"/>
      </rPr>
      <t xml:space="preserve">58/12*9=44  </t>
    </r>
    <r>
      <rPr>
        <b/>
        <sz val="12"/>
        <color theme="1"/>
        <rFont val="Times New Roman"/>
        <family val="1"/>
        <charset val="204"/>
      </rPr>
      <t xml:space="preserve">                44</t>
    </r>
  </si>
  <si>
    <t>Среднемесячное
число дней, принимаемое к расчету  по данным проверки</t>
  </si>
  <si>
    <r>
      <t xml:space="preserve"> </t>
    </r>
    <r>
      <rPr>
        <b/>
        <i/>
        <sz val="14"/>
        <color theme="1"/>
        <rFont val="Times New Roman"/>
        <family val="1"/>
        <charset val="204"/>
      </rPr>
      <t xml:space="preserve">Дармажап С.И. </t>
    </r>
  </si>
  <si>
    <t>ъ</t>
  </si>
  <si>
    <t>По данным проверки</t>
  </si>
  <si>
    <t>7858,4:9,8=801,88</t>
  </si>
  <si>
    <t>Расчет отпускных/ окончательного расчета</t>
  </si>
  <si>
    <t>4*801,88=3207,52</t>
  </si>
  <si>
    <r>
      <rPr>
        <b/>
        <sz val="12"/>
        <color theme="1"/>
        <rFont val="Times New Roman"/>
        <family val="1"/>
        <charset val="204"/>
      </rPr>
      <t>3,67=4</t>
    </r>
    <r>
      <rPr>
        <sz val="12"/>
        <color theme="1"/>
        <rFont val="Times New Roman"/>
        <family val="1"/>
        <charset val="204"/>
      </rPr>
      <t xml:space="preserve"> дней округл. </t>
    </r>
  </si>
  <si>
    <t>14391,96-3207,52=11184,44</t>
  </si>
  <si>
    <t xml:space="preserve">Излишне начисленная сумма </t>
  </si>
  <si>
    <t>11184,44 руб.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</si>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</sst>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Aparajita"/>
      <family val="2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7" fontId="0" fillId="0" borderId="5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0" xfId="0" applyAlignme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1" fillId="0" borderId="0" xfId="0" applyFont="1" applyAlignme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0" xfId="0" applyFill="1"/>
    <xf numFmtId="0" fontId="6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2" fillId="0" borderId="0" xfId="0" applyFont="1" applyAlignment="1"/>
    <xf numFmtId="0" fontId="0" fillId="6" borderId="1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textRotation="255"/>
    </xf>
    <xf numFmtId="0" fontId="4" fillId="0" borderId="7" xfId="0" applyFont="1" applyBorder="1" applyAlignment="1">
      <alignment horizontal="center" textRotation="255"/>
    </xf>
    <xf numFmtId="0" fontId="4" fillId="0" borderId="5" xfId="0" applyFont="1" applyBorder="1" applyAlignment="1">
      <alignment horizontal="center" textRotation="255"/>
    </xf>
    <xf numFmtId="0" fontId="14" fillId="0" borderId="0" xfId="0" applyFont="1" applyAlignment="1">
      <alignment horizontal="right"/>
    </xf>
    <xf numFmtId="43" fontId="1" fillId="0" borderId="2" xfId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2" xfId="1" applyFont="1" applyBorder="1" applyAlignment="1">
      <alignment horizontal="center" wrapText="1"/>
    </xf>
    <xf numFmtId="43" fontId="1" fillId="0" borderId="4" xfId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B1" zoomScale="80" zoomScaleNormal="80" workbookViewId="0">
      <selection activeCell="K24" sqref="K24"/>
    </sheetView>
  </sheetViews>
  <sheetFormatPr defaultRowHeight="15" x14ac:dyDescent="0.25"/>
  <cols>
    <col min="1" max="1" width="5.140625" hidden="1" customWidth="1"/>
    <col min="2" max="2" width="1.140625" customWidth="1"/>
    <col min="3" max="3" width="12" customWidth="1"/>
    <col min="4" max="4" width="10.42578125" customWidth="1"/>
    <col min="5" max="5" width="9.42578125" customWidth="1"/>
    <col min="7" max="7" width="12.85546875" customWidth="1"/>
    <col min="8" max="8" width="9.7109375" customWidth="1"/>
    <col min="9" max="10" width="8.85546875" customWidth="1"/>
    <col min="11" max="26" width="9.5703125" customWidth="1"/>
    <col min="27" max="27" width="9.5703125" hidden="1" customWidth="1"/>
    <col min="28" max="28" width="9.5703125" customWidth="1"/>
    <col min="29" max="30" width="9.85546875" customWidth="1"/>
    <col min="31" max="31" width="9.5703125" customWidth="1"/>
    <col min="32" max="32" width="10.7109375" customWidth="1"/>
    <col min="34" max="34" width="10.85546875" bestFit="1" customWidth="1"/>
  </cols>
  <sheetData>
    <row r="1" spans="2:34" x14ac:dyDescent="0.25">
      <c r="C1" t="s">
        <v>12</v>
      </c>
    </row>
    <row r="2" spans="2:34" x14ac:dyDescent="0.25">
      <c r="C2" s="1" t="s">
        <v>13</v>
      </c>
      <c r="D2" s="7" t="s">
        <v>10</v>
      </c>
      <c r="E2" s="7" t="s">
        <v>11</v>
      </c>
      <c r="F2" s="3" t="s">
        <v>0</v>
      </c>
      <c r="G2" s="7" t="s">
        <v>11</v>
      </c>
      <c r="H2" s="3" t="s">
        <v>0</v>
      </c>
      <c r="I2" s="50" t="s">
        <v>11</v>
      </c>
      <c r="J2" s="51"/>
      <c r="K2" s="3" t="s">
        <v>0</v>
      </c>
      <c r="L2" s="7" t="s">
        <v>11</v>
      </c>
      <c r="M2" s="3" t="s">
        <v>0</v>
      </c>
      <c r="N2" s="7" t="s">
        <v>11</v>
      </c>
      <c r="O2" s="3" t="s">
        <v>0</v>
      </c>
      <c r="P2" s="7" t="s">
        <v>11</v>
      </c>
      <c r="Q2" s="7"/>
      <c r="R2" s="3" t="s">
        <v>0</v>
      </c>
      <c r="S2" s="7" t="s">
        <v>11</v>
      </c>
      <c r="T2" s="3" t="s">
        <v>0</v>
      </c>
      <c r="U2" s="7" t="s">
        <v>11</v>
      </c>
      <c r="V2" s="3" t="s">
        <v>0</v>
      </c>
      <c r="W2" s="7" t="s">
        <v>11</v>
      </c>
      <c r="X2" s="3" t="s">
        <v>0</v>
      </c>
      <c r="Y2" s="7" t="s">
        <v>11</v>
      </c>
      <c r="Z2" s="3" t="s">
        <v>0</v>
      </c>
      <c r="AA2" s="7" t="s">
        <v>11</v>
      </c>
      <c r="AB2" s="3" t="s">
        <v>0</v>
      </c>
      <c r="AC2" s="7" t="s">
        <v>11</v>
      </c>
      <c r="AD2" s="7"/>
      <c r="AE2" s="3" t="s">
        <v>0</v>
      </c>
      <c r="AF2" s="16" t="s">
        <v>5</v>
      </c>
    </row>
    <row r="3" spans="2:34" x14ac:dyDescent="0.25">
      <c r="B3" s="1"/>
      <c r="C3" s="1"/>
      <c r="D3" s="3" t="s">
        <v>20</v>
      </c>
      <c r="E3" s="47" t="s">
        <v>1</v>
      </c>
      <c r="F3" s="48"/>
      <c r="G3" s="47" t="s">
        <v>7</v>
      </c>
      <c r="H3" s="48"/>
      <c r="I3" s="47" t="s">
        <v>8</v>
      </c>
      <c r="J3" s="49"/>
      <c r="K3" s="48"/>
      <c r="L3" s="47" t="s">
        <v>2</v>
      </c>
      <c r="M3" s="48"/>
      <c r="N3" s="47" t="s">
        <v>3</v>
      </c>
      <c r="O3" s="48"/>
      <c r="P3" s="47" t="s">
        <v>4</v>
      </c>
      <c r="Q3" s="49"/>
      <c r="R3" s="48"/>
      <c r="S3" s="47" t="s">
        <v>6</v>
      </c>
      <c r="T3" s="48"/>
      <c r="U3" s="47">
        <v>8</v>
      </c>
      <c r="V3" s="48"/>
      <c r="W3" s="47">
        <v>9</v>
      </c>
      <c r="X3" s="48"/>
      <c r="Y3" s="47">
        <v>10</v>
      </c>
      <c r="Z3" s="48"/>
      <c r="AA3" s="47">
        <v>11</v>
      </c>
      <c r="AB3" s="48"/>
      <c r="AC3" s="47">
        <v>12</v>
      </c>
      <c r="AD3" s="49"/>
      <c r="AE3" s="48"/>
      <c r="AF3" s="16"/>
    </row>
    <row r="4" spans="2:34" x14ac:dyDescent="0.25">
      <c r="B4" s="1"/>
      <c r="C4" s="1" t="s">
        <v>21</v>
      </c>
      <c r="D4" s="44">
        <v>8853.2000000000007</v>
      </c>
      <c r="E4" s="44">
        <v>18871.28</v>
      </c>
      <c r="F4" s="44">
        <v>22134</v>
      </c>
      <c r="G4" s="44">
        <v>16320.19</v>
      </c>
      <c r="H4" s="44">
        <v>22133</v>
      </c>
      <c r="I4" s="44">
        <v>9074.5300000000007</v>
      </c>
      <c r="J4" s="44">
        <v>22133</v>
      </c>
      <c r="K4" s="44">
        <v>22133</v>
      </c>
      <c r="L4" s="44">
        <v>10845.17</v>
      </c>
      <c r="M4" s="44">
        <v>22133</v>
      </c>
      <c r="N4" s="44">
        <v>33420.83</v>
      </c>
      <c r="O4" s="44">
        <v>22133</v>
      </c>
      <c r="P4" s="44">
        <v>42702</v>
      </c>
      <c r="Q4" s="44"/>
      <c r="R4" s="44">
        <v>42702</v>
      </c>
      <c r="S4" s="44">
        <v>1039.52</v>
      </c>
      <c r="T4" s="44">
        <v>1039.52</v>
      </c>
      <c r="U4" s="44">
        <v>22133</v>
      </c>
      <c r="V4" s="44">
        <v>22133</v>
      </c>
      <c r="W4" s="44">
        <v>21769</v>
      </c>
      <c r="X4" s="44">
        <v>21769</v>
      </c>
      <c r="Y4" s="44">
        <v>21769</v>
      </c>
      <c r="Z4" s="45">
        <v>21769</v>
      </c>
      <c r="AA4" s="44"/>
      <c r="AB4" s="44">
        <v>23073.14</v>
      </c>
      <c r="AC4" s="44">
        <v>23073.14</v>
      </c>
      <c r="AD4" s="44">
        <v>23073.14</v>
      </c>
      <c r="AE4" s="44">
        <v>23073.14</v>
      </c>
      <c r="AF4" s="44">
        <f t="shared" ref="AF4:AF11" si="0">F4+H4+K4+M4+O4+R4+T4+V4+X4+Z4+AB4+AE4-G4-E4-I4-J4-L4-N4-P4-Q4-S4-U4-W4-Y4-AC4-AD4</f>
        <v>0.99999999998544808</v>
      </c>
    </row>
    <row r="5" spans="2:34" x14ac:dyDescent="0.25">
      <c r="B5" s="1"/>
      <c r="C5" s="1" t="s">
        <v>22</v>
      </c>
      <c r="D5" s="3">
        <v>6589.2</v>
      </c>
      <c r="E5" s="5">
        <v>15060.73</v>
      </c>
      <c r="F5" s="4">
        <v>17650</v>
      </c>
      <c r="G5" s="4">
        <v>14272.09</v>
      </c>
      <c r="H5" s="3">
        <v>20002</v>
      </c>
      <c r="I5" s="4">
        <v>8319.18</v>
      </c>
      <c r="J5" s="4">
        <v>20002</v>
      </c>
      <c r="K5" s="3">
        <v>20002</v>
      </c>
      <c r="L5" s="4">
        <v>9800.98</v>
      </c>
      <c r="M5" s="3">
        <v>20002</v>
      </c>
      <c r="N5" s="4">
        <v>30203.02</v>
      </c>
      <c r="O5" s="3">
        <v>20002</v>
      </c>
      <c r="P5" s="3">
        <v>34973.74</v>
      </c>
      <c r="Q5" s="4"/>
      <c r="R5" s="3">
        <v>34972.74</v>
      </c>
      <c r="S5" s="4">
        <v>861.39</v>
      </c>
      <c r="T5" s="3">
        <v>861.39</v>
      </c>
      <c r="U5" s="4">
        <v>16473</v>
      </c>
      <c r="V5" s="3">
        <v>16473</v>
      </c>
      <c r="W5" s="4">
        <v>20002</v>
      </c>
      <c r="X5" s="17">
        <v>20002</v>
      </c>
      <c r="Y5" s="4">
        <v>21760.49</v>
      </c>
      <c r="Z5" s="3">
        <v>21760.49</v>
      </c>
      <c r="AA5" s="4"/>
      <c r="AB5" s="3">
        <v>20002.18</v>
      </c>
      <c r="AC5" s="4">
        <v>20002.18</v>
      </c>
      <c r="AD5" s="4">
        <v>20002.18</v>
      </c>
      <c r="AE5" s="3">
        <v>20002.18</v>
      </c>
      <c r="AF5" s="16">
        <f t="shared" si="0"/>
        <v>-1.0000000000145519</v>
      </c>
    </row>
    <row r="6" spans="2:34" x14ac:dyDescent="0.25">
      <c r="B6" s="1"/>
      <c r="C6" s="1" t="s">
        <v>24</v>
      </c>
      <c r="D6" s="5">
        <v>5582</v>
      </c>
      <c r="E6" s="5">
        <v>13585.99</v>
      </c>
      <c r="F6" s="4">
        <v>15915</v>
      </c>
      <c r="G6" s="4">
        <v>12179.29</v>
      </c>
      <c r="H6" s="3">
        <v>16896</v>
      </c>
      <c r="I6" s="4">
        <v>7045.72</v>
      </c>
      <c r="J6" s="4">
        <v>16896</v>
      </c>
      <c r="K6" s="3">
        <v>16896</v>
      </c>
      <c r="L6" s="4">
        <v>8279.0400000000009</v>
      </c>
      <c r="M6" s="3">
        <v>16896</v>
      </c>
      <c r="N6" s="4">
        <v>25512.959999999999</v>
      </c>
      <c r="O6" s="3">
        <v>16896</v>
      </c>
      <c r="P6" s="4">
        <v>23235</v>
      </c>
      <c r="Q6" s="4"/>
      <c r="R6" s="3">
        <v>23234</v>
      </c>
      <c r="S6" s="4">
        <v>664.67</v>
      </c>
      <c r="T6" s="3">
        <v>7310.34</v>
      </c>
      <c r="U6" s="4">
        <v>20605.669999999998</v>
      </c>
      <c r="V6" s="3">
        <v>13960</v>
      </c>
      <c r="W6" s="4">
        <v>18857</v>
      </c>
      <c r="X6" s="3">
        <v>18857</v>
      </c>
      <c r="Y6" s="4">
        <v>20320.900000000001</v>
      </c>
      <c r="Z6" s="3">
        <v>20320.900000000001</v>
      </c>
      <c r="AA6" s="4"/>
      <c r="AB6" s="3">
        <v>18856.740000000002</v>
      </c>
      <c r="AC6" s="4">
        <v>18856.740000000002</v>
      </c>
      <c r="AD6" s="4">
        <v>18856.740000000002</v>
      </c>
      <c r="AE6" s="3">
        <v>18856.740000000002</v>
      </c>
      <c r="AF6" s="16">
        <f t="shared" si="0"/>
        <v>-1.0000000000291038</v>
      </c>
    </row>
    <row r="7" spans="2:34" x14ac:dyDescent="0.25">
      <c r="B7" s="1"/>
      <c r="C7" s="1" t="s">
        <v>23</v>
      </c>
      <c r="D7" s="5">
        <v>5934.8</v>
      </c>
      <c r="E7" s="5">
        <v>13669.28</v>
      </c>
      <c r="F7" s="4">
        <v>16013</v>
      </c>
      <c r="G7" s="4">
        <v>13061.29</v>
      </c>
      <c r="H7" s="3">
        <v>18366</v>
      </c>
      <c r="I7" s="4">
        <v>7648.43</v>
      </c>
      <c r="J7" s="4">
        <v>18366</v>
      </c>
      <c r="K7" s="3">
        <v>18366</v>
      </c>
      <c r="L7" s="4">
        <v>8999.34</v>
      </c>
      <c r="M7" s="3">
        <v>18366</v>
      </c>
      <c r="N7" s="4">
        <v>57929.14</v>
      </c>
      <c r="O7" s="3">
        <v>48562.48</v>
      </c>
      <c r="P7" s="4">
        <v>1111.1600000000001</v>
      </c>
      <c r="Q7" s="4"/>
      <c r="R7" s="3">
        <v>1113.1600000000001</v>
      </c>
      <c r="S7" s="4">
        <v>706.52</v>
      </c>
      <c r="T7" s="3">
        <v>706.52</v>
      </c>
      <c r="U7" s="4">
        <v>14837</v>
      </c>
      <c r="V7" s="3">
        <v>14837</v>
      </c>
      <c r="W7" s="4">
        <v>18366</v>
      </c>
      <c r="X7" s="3">
        <v>18366</v>
      </c>
      <c r="Y7" s="4">
        <v>14851.03</v>
      </c>
      <c r="Z7" s="3">
        <v>14851.03</v>
      </c>
      <c r="AA7" s="4"/>
      <c r="AB7" s="3">
        <v>18366.439999999999</v>
      </c>
      <c r="AC7" s="4">
        <v>18366.439999999999</v>
      </c>
      <c r="AD7" s="4">
        <v>18807.310000000001</v>
      </c>
      <c r="AE7" s="3">
        <v>18807.310000000001</v>
      </c>
      <c r="AF7" s="16">
        <f t="shared" si="0"/>
        <v>2.0000000000291038</v>
      </c>
    </row>
    <row r="8" spans="2:34" x14ac:dyDescent="0.25">
      <c r="B8" s="1"/>
      <c r="C8" s="30" t="s">
        <v>25</v>
      </c>
      <c r="D8" s="31">
        <v>3765.49</v>
      </c>
      <c r="E8" s="31">
        <v>9992.35</v>
      </c>
      <c r="F8" s="31">
        <v>9992.35</v>
      </c>
      <c r="G8" s="31">
        <v>11043.57</v>
      </c>
      <c r="H8" s="31">
        <v>11043.57</v>
      </c>
      <c r="I8" s="31"/>
      <c r="J8" s="31">
        <v>10646.85</v>
      </c>
      <c r="K8" s="31">
        <v>10646.85</v>
      </c>
      <c r="L8" s="31">
        <v>5056</v>
      </c>
      <c r="M8" s="31">
        <v>10319.6</v>
      </c>
      <c r="N8" s="31">
        <v>19913.68</v>
      </c>
      <c r="O8" s="32">
        <v>14650.68</v>
      </c>
      <c r="P8" s="31"/>
      <c r="Q8" s="31"/>
      <c r="R8" s="31"/>
      <c r="S8" s="31"/>
      <c r="T8" s="31"/>
      <c r="U8" s="31"/>
      <c r="V8" s="31"/>
      <c r="W8" s="31">
        <v>3067.36</v>
      </c>
      <c r="X8" s="31">
        <v>3067.36</v>
      </c>
      <c r="Y8" s="31">
        <v>10827.85</v>
      </c>
      <c r="Z8" s="31">
        <v>10827.85</v>
      </c>
      <c r="AA8" s="31"/>
      <c r="AB8" s="31">
        <v>10501.72</v>
      </c>
      <c r="AC8" s="31">
        <v>10501.72</v>
      </c>
      <c r="AD8" s="31">
        <v>11176.71</v>
      </c>
      <c r="AE8" s="31">
        <v>11176.71</v>
      </c>
      <c r="AF8" s="31">
        <f t="shared" si="0"/>
        <v>0.59999999999308784</v>
      </c>
    </row>
    <row r="9" spans="2:34" x14ac:dyDescent="0.25">
      <c r="B9" s="1"/>
      <c r="C9" s="30" t="s">
        <v>26</v>
      </c>
      <c r="D9" s="31"/>
      <c r="E9" s="31">
        <v>10645.85</v>
      </c>
      <c r="F9" s="31">
        <v>10645.85</v>
      </c>
      <c r="G9" s="31">
        <v>9595.6299999999992</v>
      </c>
      <c r="H9" s="31">
        <v>9595.6299999999992</v>
      </c>
      <c r="I9" s="31"/>
      <c r="J9" s="31">
        <v>9992.35</v>
      </c>
      <c r="K9" s="31">
        <v>9992.35</v>
      </c>
      <c r="L9" s="31">
        <v>10038.18</v>
      </c>
      <c r="M9" s="31">
        <v>15416.4</v>
      </c>
      <c r="N9" s="31">
        <v>5377.22</v>
      </c>
      <c r="O9" s="31"/>
      <c r="P9" s="31"/>
      <c r="Q9" s="31"/>
      <c r="R9" s="31"/>
      <c r="S9" s="31"/>
      <c r="T9" s="31"/>
      <c r="U9" s="31"/>
      <c r="V9" s="31"/>
      <c r="W9" s="31"/>
      <c r="X9" s="33"/>
      <c r="Y9" s="31"/>
      <c r="Z9" s="31"/>
      <c r="AA9" s="31"/>
      <c r="AB9" s="31"/>
      <c r="AC9" s="31"/>
      <c r="AD9" s="31"/>
      <c r="AE9" s="31"/>
      <c r="AF9" s="31">
        <f t="shared" si="0"/>
        <v>1.0000000000063665</v>
      </c>
    </row>
    <row r="10" spans="2:34" x14ac:dyDescent="0.25">
      <c r="B10" s="1"/>
      <c r="C10" s="30" t="s">
        <v>29</v>
      </c>
      <c r="D10" s="31">
        <v>4487.1400000000003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>
        <f t="shared" si="0"/>
        <v>0</v>
      </c>
    </row>
    <row r="11" spans="2:34" x14ac:dyDescent="0.25">
      <c r="B11" s="1"/>
      <c r="C11" s="30" t="s">
        <v>30</v>
      </c>
      <c r="D11" s="31"/>
      <c r="E11" s="31"/>
      <c r="F11" s="31"/>
      <c r="G11" s="31">
        <v>621.38</v>
      </c>
      <c r="H11" s="31">
        <v>621.38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>
        <v>12377.04</v>
      </c>
      <c r="AC11" s="31">
        <v>12377.04</v>
      </c>
      <c r="AD11" s="31"/>
      <c r="AE11" s="31"/>
      <c r="AF11" s="31">
        <f t="shared" si="0"/>
        <v>0</v>
      </c>
      <c r="AH11" s="8">
        <v>43067</v>
      </c>
    </row>
    <row r="12" spans="2:34" x14ac:dyDescent="0.25">
      <c r="B12" s="1"/>
      <c r="C12" s="30" t="s">
        <v>31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>
        <v>3067.36</v>
      </c>
      <c r="X12" s="31">
        <v>3067.36</v>
      </c>
      <c r="Y12" s="31">
        <v>10174.35</v>
      </c>
      <c r="Z12" s="31">
        <v>10174.35</v>
      </c>
      <c r="AA12" s="31"/>
      <c r="AB12" s="31">
        <v>10501.72</v>
      </c>
      <c r="AC12" s="31">
        <v>10501.72</v>
      </c>
      <c r="AD12" s="31">
        <v>10501.72</v>
      </c>
      <c r="AE12" s="31">
        <v>10501.72</v>
      </c>
      <c r="AF12" s="31">
        <f>F12+H12+K12+M12+O12+R12+T12+V12+X12+Z12+AB12+AE12-G12-I12-J12-L12-N12-P12-Q12-S12-U12-W12-Y12-AC12-AD12</f>
        <v>0</v>
      </c>
    </row>
    <row r="13" spans="2:34" x14ac:dyDescent="0.25">
      <c r="B13" s="1"/>
      <c r="C13" s="30"/>
      <c r="D13" s="31"/>
      <c r="E13" s="31"/>
      <c r="F13" s="31"/>
      <c r="G13" s="31"/>
      <c r="H13" s="31"/>
      <c r="I13" s="31"/>
      <c r="J13" s="31"/>
      <c r="K13" s="34"/>
      <c r="L13" s="34"/>
      <c r="M13" s="3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1">
        <f t="shared" ref="AF13:AF14" si="1">F13+H13+K13-G13-E13-I13-J13</f>
        <v>0</v>
      </c>
    </row>
    <row r="14" spans="2:34" x14ac:dyDescent="0.25">
      <c r="B14" s="1"/>
      <c r="C14" s="1"/>
      <c r="D14" s="3"/>
      <c r="E14" s="5"/>
      <c r="F14" s="4"/>
      <c r="G14" s="4"/>
      <c r="H14" s="3"/>
      <c r="I14" s="4"/>
      <c r="J14" s="4"/>
      <c r="K14" s="3"/>
      <c r="L14" s="4"/>
      <c r="M14" s="5"/>
      <c r="N14" s="4"/>
      <c r="O14" s="3"/>
      <c r="P14" s="4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4"/>
      <c r="AE14" s="3"/>
      <c r="AF14" s="16">
        <f t="shared" si="1"/>
        <v>0</v>
      </c>
    </row>
    <row r="15" spans="2:34" x14ac:dyDescent="0.25">
      <c r="B15" s="1"/>
      <c r="C15" s="1"/>
      <c r="D15" s="3"/>
      <c r="E15" s="3"/>
      <c r="F15" s="4"/>
      <c r="G15" s="4"/>
      <c r="H15" s="3"/>
      <c r="I15" s="4"/>
      <c r="J15" s="4"/>
      <c r="K15" s="3"/>
      <c r="L15" s="4"/>
      <c r="M15" s="3"/>
      <c r="N15" s="4"/>
      <c r="O15" s="3"/>
      <c r="P15" s="4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4"/>
      <c r="AE15" s="3"/>
      <c r="AF15" s="16">
        <f>F15+H15+K15+M15+O15+R15+T15+V15+X15+Z15+AB15+AE15-G15-I15-J15-L15-N15-P15-Q15-S15-U15-W15-Y15-AC15-AD15</f>
        <v>0</v>
      </c>
    </row>
    <row r="16" spans="2:34" x14ac:dyDescent="0.25">
      <c r="B16" s="1"/>
      <c r="C16" s="1"/>
      <c r="D16" s="3"/>
      <c r="E16" s="3"/>
      <c r="F16" s="4"/>
      <c r="G16" s="4"/>
      <c r="H16" s="3"/>
      <c r="I16" s="4"/>
      <c r="J16" s="4"/>
      <c r="K16" s="3"/>
      <c r="L16" s="4"/>
      <c r="M16" s="3"/>
      <c r="N16" s="4"/>
      <c r="O16" s="3"/>
      <c r="P16" s="4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4"/>
      <c r="AE16" s="3"/>
      <c r="AF16" s="16">
        <f>F16+H16+K16+M16+O16+R16+T16+V16+X16+Z16+AB16+AE16-G16-I16-J16-L16-N16-P16-Q16-S16-U16-W16-Y16-AC16-AD16</f>
        <v>0</v>
      </c>
    </row>
    <row r="17" spans="2:32" x14ac:dyDescent="0.25">
      <c r="B17" s="1"/>
      <c r="C17" s="1"/>
      <c r="D17" s="3"/>
      <c r="E17" s="3"/>
      <c r="F17" s="4"/>
      <c r="G17" s="4"/>
      <c r="H17" s="3"/>
      <c r="I17" s="4"/>
      <c r="J17" s="4"/>
      <c r="K17" s="3"/>
      <c r="L17" s="4"/>
      <c r="M17" s="3"/>
      <c r="N17" s="4"/>
      <c r="O17" s="3"/>
      <c r="P17" s="4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4"/>
      <c r="AE17" s="3"/>
      <c r="AF17" s="16">
        <f>F17+H17+K17+M17+O17+R17+T17+V17+X17+Z17+AB17+AE17-G17-I17-J17-L17-N17-P17-Q17-S17-U17-W17-Y17-AC17-AD17</f>
        <v>0</v>
      </c>
    </row>
    <row r="18" spans="2:32" x14ac:dyDescent="0.25">
      <c r="B18" s="1"/>
      <c r="C18" s="1" t="s">
        <v>27</v>
      </c>
      <c r="D18" s="3"/>
      <c r="E18" s="3">
        <v>11836</v>
      </c>
      <c r="F18" s="4">
        <v>11836</v>
      </c>
      <c r="G18" s="4">
        <v>12695</v>
      </c>
      <c r="H18" s="3">
        <v>12695</v>
      </c>
      <c r="I18" s="4"/>
      <c r="J18" s="4">
        <v>12695</v>
      </c>
      <c r="K18" s="3">
        <v>12695</v>
      </c>
      <c r="L18" s="3">
        <v>13465</v>
      </c>
      <c r="M18" s="3">
        <v>13465</v>
      </c>
      <c r="N18" s="4">
        <v>16564</v>
      </c>
      <c r="O18" s="3">
        <v>16564</v>
      </c>
      <c r="P18" s="4">
        <v>13716</v>
      </c>
      <c r="Q18" s="4"/>
      <c r="R18" s="3">
        <v>13716</v>
      </c>
      <c r="S18" s="4">
        <v>207</v>
      </c>
      <c r="T18" s="3">
        <v>1211</v>
      </c>
      <c r="U18" s="4">
        <v>9486</v>
      </c>
      <c r="V18" s="3">
        <v>8482</v>
      </c>
      <c r="W18" s="4">
        <v>10744</v>
      </c>
      <c r="X18" s="3">
        <v>10744</v>
      </c>
      <c r="Y18" s="4">
        <v>12947</v>
      </c>
      <c r="Z18" s="3">
        <v>12947</v>
      </c>
      <c r="AA18" s="4"/>
      <c r="AB18" s="3">
        <v>15058</v>
      </c>
      <c r="AC18" s="4">
        <v>15058</v>
      </c>
      <c r="AD18" s="4">
        <v>13357</v>
      </c>
      <c r="AE18" s="3">
        <v>13357</v>
      </c>
      <c r="AF18" s="16">
        <f>F18+H18+K18+M18+O18+R18+T18+V18+X18+Z18+AB18+AE18-G18-E18-I18-J18-L18-N18-P18-Q18-S18-U18-W18-Y18-AC18-AD18</f>
        <v>0</v>
      </c>
    </row>
    <row r="19" spans="2:32" x14ac:dyDescent="0.25">
      <c r="B19" s="1"/>
      <c r="C19" s="1"/>
      <c r="D19" s="3"/>
      <c r="E19" s="3"/>
      <c r="F19" s="4"/>
      <c r="G19" s="4"/>
      <c r="H19" s="3"/>
      <c r="I19" s="4"/>
      <c r="J19" s="4"/>
      <c r="K19" s="3"/>
      <c r="L19" s="4"/>
      <c r="M19" s="3"/>
      <c r="N19" s="4">
        <v>3069</v>
      </c>
      <c r="O19" s="3"/>
      <c r="P19" s="4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4"/>
      <c r="AE19" s="3"/>
      <c r="AF19" s="16"/>
    </row>
    <row r="20" spans="2:32" x14ac:dyDescent="0.25">
      <c r="B20" s="1"/>
      <c r="C20" s="1"/>
      <c r="D20" s="3"/>
      <c r="E20" s="3"/>
      <c r="F20" s="4"/>
      <c r="G20" s="4"/>
      <c r="H20" s="3"/>
      <c r="I20" s="4"/>
      <c r="J20" s="4"/>
      <c r="K20" s="3"/>
      <c r="L20" s="4"/>
      <c r="M20" s="3"/>
      <c r="N20" s="4"/>
      <c r="O20" s="3"/>
      <c r="P20" s="4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4"/>
      <c r="AE20" s="3"/>
      <c r="AF20" s="16">
        <v>0</v>
      </c>
    </row>
    <row r="21" spans="2:32" x14ac:dyDescent="0.25">
      <c r="B21" s="1"/>
      <c r="C21" s="1"/>
      <c r="D21" s="3"/>
      <c r="E21" s="4"/>
      <c r="F21" s="4"/>
      <c r="G21" s="4"/>
      <c r="H21" s="3"/>
      <c r="I21" s="4"/>
      <c r="J21" s="4"/>
      <c r="K21" s="3"/>
      <c r="L21" s="4"/>
      <c r="M21" s="3"/>
      <c r="N21" s="4"/>
      <c r="O21" s="3"/>
      <c r="P21" s="4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4"/>
      <c r="AE21" s="3"/>
      <c r="AF21" s="16">
        <f t="shared" ref="AF21:AF25" si="2">F21+H21+K21+M21+O21+R21+T21+V21+X21+Z21+AB21+AE21-G21-I21-J21-L21-N21-P21-Q21-S21-U21-W21-Y21-AC21-AD21</f>
        <v>0</v>
      </c>
    </row>
    <row r="22" spans="2:32" x14ac:dyDescent="0.25">
      <c r="B22" s="1"/>
      <c r="C22" s="1"/>
      <c r="D22" s="3"/>
      <c r="E22" s="4"/>
      <c r="F22" s="4"/>
      <c r="G22" s="4">
        <v>1118</v>
      </c>
      <c r="H22" s="3">
        <v>1118</v>
      </c>
      <c r="I22" s="4">
        <v>1118</v>
      </c>
      <c r="J22" s="4"/>
      <c r="K22" s="3">
        <v>1118</v>
      </c>
      <c r="L22" s="4">
        <v>1178</v>
      </c>
      <c r="M22" s="3">
        <v>1178</v>
      </c>
      <c r="N22" s="4">
        <v>1402</v>
      </c>
      <c r="O22" s="3">
        <v>1402</v>
      </c>
      <c r="P22" s="4">
        <v>1169</v>
      </c>
      <c r="Q22" s="4"/>
      <c r="R22" s="3">
        <v>1169</v>
      </c>
      <c r="S22" s="4">
        <v>35</v>
      </c>
      <c r="T22" s="3">
        <v>112</v>
      </c>
      <c r="U22" s="4">
        <v>838</v>
      </c>
      <c r="V22" s="3">
        <v>761</v>
      </c>
      <c r="W22" s="4">
        <v>968</v>
      </c>
      <c r="X22" s="3">
        <v>968</v>
      </c>
      <c r="Y22" s="4">
        <v>1138</v>
      </c>
      <c r="Z22" s="3">
        <v>1138</v>
      </c>
      <c r="AA22" s="4"/>
      <c r="AB22" s="3">
        <v>1300.3800000000001</v>
      </c>
      <c r="AC22" s="4">
        <v>1300.3800000000001</v>
      </c>
      <c r="AD22" s="4">
        <v>1169.45</v>
      </c>
      <c r="AE22" s="3">
        <v>1169.45</v>
      </c>
      <c r="AF22" s="16">
        <f>F22+H22+K22+M22+O22+R22+T22+V22+X22+Z22+AB22+AE22-G22-E22-I22-J22-L22-N22-P22-Q22-S22-U22-W22-Y22-AC22-AD22</f>
        <v>0</v>
      </c>
    </row>
    <row r="23" spans="2:32" x14ac:dyDescent="0.25">
      <c r="B23" s="1"/>
      <c r="C23" s="1"/>
      <c r="D23" s="3"/>
      <c r="E23" s="4"/>
      <c r="F23" s="4"/>
      <c r="G23" s="4"/>
      <c r="H23" s="3"/>
      <c r="I23" s="4"/>
      <c r="J23" s="4"/>
      <c r="K23" s="3"/>
      <c r="L23" s="4"/>
      <c r="M23" s="3"/>
      <c r="N23" s="4"/>
      <c r="O23" s="3"/>
      <c r="P23" s="4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4"/>
      <c r="AE23" s="3"/>
      <c r="AF23" s="16">
        <f t="shared" si="2"/>
        <v>0</v>
      </c>
    </row>
    <row r="24" spans="2:32" x14ac:dyDescent="0.25">
      <c r="B24" s="1"/>
      <c r="C24" s="1"/>
      <c r="D24" s="3"/>
      <c r="E24" s="4"/>
      <c r="F24" s="4"/>
      <c r="G24" s="4"/>
      <c r="H24" s="3"/>
      <c r="I24" s="4"/>
      <c r="J24" s="4"/>
      <c r="K24" s="3"/>
      <c r="L24" s="4"/>
      <c r="M24" s="3"/>
      <c r="N24" s="4"/>
      <c r="O24" s="3"/>
      <c r="P24" s="4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4"/>
      <c r="AE24" s="3"/>
      <c r="AF24" s="16">
        <f t="shared" si="2"/>
        <v>0</v>
      </c>
    </row>
    <row r="25" spans="2:32" x14ac:dyDescent="0.25">
      <c r="B25" s="1"/>
      <c r="C25" s="1" t="s">
        <v>28</v>
      </c>
      <c r="D25" s="3"/>
      <c r="E25" s="4"/>
      <c r="F25" s="4">
        <v>1052</v>
      </c>
      <c r="G25" s="4">
        <v>1052</v>
      </c>
      <c r="H25" s="3"/>
      <c r="I25" s="4"/>
      <c r="J25" s="4"/>
      <c r="K25" s="3"/>
      <c r="L25" s="4"/>
      <c r="M25" s="3"/>
      <c r="N25" s="4"/>
      <c r="O25" s="3"/>
      <c r="P25" s="4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4"/>
      <c r="AE25" s="3"/>
      <c r="AF25" s="16">
        <f t="shared" si="2"/>
        <v>0</v>
      </c>
    </row>
    <row r="26" spans="2:32" x14ac:dyDescent="0.25">
      <c r="B26" s="1"/>
      <c r="C26" s="1"/>
      <c r="D26" s="3"/>
      <c r="E26" s="4"/>
      <c r="F26" s="3"/>
      <c r="G26" s="4"/>
      <c r="H26" s="3"/>
      <c r="I26" s="4"/>
      <c r="J26" s="4"/>
      <c r="K26" s="3"/>
      <c r="L26" s="4"/>
      <c r="M26" s="3"/>
      <c r="N26" s="4"/>
      <c r="O26" s="3"/>
      <c r="P26" s="4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4"/>
      <c r="AE26" s="3"/>
      <c r="AF26" s="16">
        <f>F26+H26+K26+M26+O26+R26+T26+V26+X26+Z26+AB26+AE26-G26-E26-I26-J26-L26-N26-P26-Q26-S26-U26-W26-Y26-AC26-AD26</f>
        <v>0</v>
      </c>
    </row>
    <row r="27" spans="2:32" x14ac:dyDescent="0.25">
      <c r="B27" s="2"/>
      <c r="C27" s="2"/>
      <c r="D27" s="4">
        <f>SUM(D4:D18)</f>
        <v>35211.83</v>
      </c>
      <c r="E27" s="4">
        <f>SUM(E4:E26)</f>
        <v>93661.48</v>
      </c>
      <c r="F27" s="4">
        <f>SUM(F4:F26)</f>
        <v>105238.20000000001</v>
      </c>
      <c r="G27" s="4">
        <f>SUM(G4:G26)</f>
        <v>91958.44</v>
      </c>
      <c r="H27" s="5">
        <f>SUM(H4:H26)</f>
        <v>112470.58000000002</v>
      </c>
      <c r="I27" s="4">
        <f t="shared" ref="I27" si="3">SUM(I4:I18)</f>
        <v>32087.86</v>
      </c>
      <c r="J27" s="4">
        <f>SUM(J4:J18)</f>
        <v>110731.20000000001</v>
      </c>
      <c r="K27" s="5">
        <f>SUM(K4:K26)</f>
        <v>111849.20000000001</v>
      </c>
      <c r="L27" s="4">
        <f>SUM(L4:L26)</f>
        <v>67661.709999999992</v>
      </c>
      <c r="M27" s="5">
        <f>SUM(M4:M26)</f>
        <v>117776</v>
      </c>
      <c r="N27" s="4"/>
      <c r="O27" s="5">
        <f>SUM(O4:O26)</f>
        <v>140210.16</v>
      </c>
      <c r="P27" s="4">
        <f>SUM(P4:P26)</f>
        <v>116906.9</v>
      </c>
      <c r="Q27" s="4"/>
      <c r="R27" s="5">
        <f t="shared" ref="R27:X27" si="4">SUM(R4:R26)</f>
        <v>116906.9</v>
      </c>
      <c r="S27" s="4">
        <f t="shared" si="4"/>
        <v>3514.1</v>
      </c>
      <c r="T27" s="5">
        <f t="shared" si="4"/>
        <v>11240.77</v>
      </c>
      <c r="U27" s="4">
        <f t="shared" si="4"/>
        <v>84372.67</v>
      </c>
      <c r="V27" s="5">
        <f t="shared" si="4"/>
        <v>76646</v>
      </c>
      <c r="W27" s="4">
        <f t="shared" si="4"/>
        <v>96840.72</v>
      </c>
      <c r="X27" s="5">
        <f t="shared" si="4"/>
        <v>96840.72</v>
      </c>
      <c r="Y27" s="4"/>
      <c r="Z27" s="5">
        <f>SUM(Z4:Z26)</f>
        <v>113788.62000000002</v>
      </c>
      <c r="AA27" s="4"/>
      <c r="AB27" s="5">
        <f>SUM(AB4:AB26)</f>
        <v>130037.36000000002</v>
      </c>
      <c r="AC27" s="4"/>
      <c r="AD27" s="4"/>
      <c r="AE27" s="5">
        <f>SUM(AE4:AE26)</f>
        <v>116944.24999999999</v>
      </c>
      <c r="AF27" s="16">
        <f>SUM(AF4:AF18)</f>
        <v>2.5999999999703505</v>
      </c>
    </row>
    <row r="28" spans="2:32" x14ac:dyDescent="0.25">
      <c r="B28" s="2"/>
      <c r="C28" s="2"/>
      <c r="D28" s="4"/>
      <c r="E28" s="4"/>
      <c r="F28" s="4"/>
      <c r="G28" s="4"/>
      <c r="H28" s="5"/>
      <c r="I28" s="4"/>
      <c r="J28" s="4"/>
      <c r="K28" s="5"/>
      <c r="L28" s="4"/>
      <c r="M28" s="5"/>
      <c r="N28" s="4"/>
      <c r="O28" s="5"/>
      <c r="P28" s="4"/>
      <c r="Q28" s="4"/>
      <c r="R28" s="5"/>
      <c r="S28" s="4"/>
      <c r="T28" s="5"/>
      <c r="U28" s="4"/>
      <c r="V28" s="5"/>
      <c r="W28" s="4"/>
      <c r="X28" s="5"/>
      <c r="Y28" s="4"/>
      <c r="Z28" s="5"/>
      <c r="AA28" s="4"/>
      <c r="AB28" s="5"/>
      <c r="AC28" s="4"/>
      <c r="AD28" s="4"/>
      <c r="AE28" s="5"/>
      <c r="AF28" s="16"/>
    </row>
    <row r="29" spans="2:32" x14ac:dyDescent="0.25"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2:32" x14ac:dyDescent="0.25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/>
    </row>
    <row r="31" spans="2:32" x14ac:dyDescent="0.25"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"/>
    </row>
    <row r="32" spans="2:32" x14ac:dyDescent="0.25"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/>
    </row>
    <row r="33" spans="2:3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6" spans="2:32" x14ac:dyDescent="0.25">
      <c r="G36" s="4">
        <v>11682.82</v>
      </c>
    </row>
  </sheetData>
  <mergeCells count="13">
    <mergeCell ref="Y3:Z3"/>
    <mergeCell ref="AA3:AB3"/>
    <mergeCell ref="AC3:AE3"/>
    <mergeCell ref="N3:O3"/>
    <mergeCell ref="P3:R3"/>
    <mergeCell ref="S3:T3"/>
    <mergeCell ref="U3:V3"/>
    <mergeCell ref="W3:X3"/>
    <mergeCell ref="E3:F3"/>
    <mergeCell ref="G3:H3"/>
    <mergeCell ref="I3:K3"/>
    <mergeCell ref="I2:J2"/>
    <mergeCell ref="L3:M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O29" sqref="O29"/>
    </sheetView>
  </sheetViews>
  <sheetFormatPr defaultRowHeight="15" x14ac:dyDescent="0.25"/>
  <cols>
    <col min="1" max="1" width="0.5703125" customWidth="1"/>
    <col min="2" max="2" width="16.85546875" customWidth="1"/>
    <col min="3" max="3" width="8.5703125" customWidth="1"/>
    <col min="4" max="4" width="15" customWidth="1"/>
    <col min="5" max="5" width="12.7109375" customWidth="1"/>
    <col min="6" max="7" width="12.28515625" customWidth="1"/>
    <col min="8" max="8" width="9.7109375" customWidth="1"/>
    <col min="9" max="9" width="13.7109375" customWidth="1"/>
  </cols>
  <sheetData>
    <row r="2" spans="1:10" ht="15.75" x14ac:dyDescent="0.25">
      <c r="B2" s="52" t="s">
        <v>32</v>
      </c>
      <c r="C2" s="52"/>
      <c r="D2" s="52"/>
      <c r="E2" s="52"/>
      <c r="F2" s="52"/>
      <c r="G2" s="52"/>
      <c r="H2" s="52"/>
      <c r="I2" s="52"/>
    </row>
    <row r="3" spans="1:10" ht="15.75" x14ac:dyDescent="0.25">
      <c r="B3" s="52" t="s">
        <v>36</v>
      </c>
      <c r="C3" s="52"/>
      <c r="D3" s="52"/>
      <c r="E3" s="52"/>
      <c r="F3" s="52"/>
      <c r="G3" s="52"/>
      <c r="H3" s="52"/>
      <c r="I3" s="52"/>
    </row>
    <row r="4" spans="1:10" ht="15.75" x14ac:dyDescent="0.25">
      <c r="B4" s="52" t="s">
        <v>50</v>
      </c>
      <c r="C4" s="52"/>
      <c r="D4" s="52"/>
      <c r="E4" s="52"/>
      <c r="F4" s="52"/>
      <c r="G4" s="52"/>
      <c r="H4" s="52"/>
      <c r="I4" s="52"/>
    </row>
    <row r="5" spans="1:10" x14ac:dyDescent="0.25">
      <c r="A5" s="62" t="s">
        <v>49</v>
      </c>
      <c r="B5" s="62"/>
      <c r="C5" s="62"/>
      <c r="D5" s="62"/>
      <c r="E5" s="62"/>
      <c r="F5" s="62"/>
      <c r="G5" s="62"/>
      <c r="H5" s="62"/>
      <c r="I5" s="62"/>
    </row>
    <row r="8" spans="1:10" x14ac:dyDescent="0.25">
      <c r="B8" s="18" t="s">
        <v>18</v>
      </c>
      <c r="C8" s="58" t="s">
        <v>33</v>
      </c>
      <c r="D8" s="60" t="s">
        <v>60</v>
      </c>
      <c r="E8" s="53" t="s">
        <v>34</v>
      </c>
      <c r="F8" s="56" t="s">
        <v>52</v>
      </c>
      <c r="G8" s="53" t="s">
        <v>53</v>
      </c>
      <c r="H8" s="53" t="s">
        <v>54</v>
      </c>
      <c r="I8" s="56" t="s">
        <v>59</v>
      </c>
    </row>
    <row r="9" spans="1:10" ht="31.5" customHeight="1" x14ac:dyDescent="0.25">
      <c r="B9" s="19" t="s">
        <v>19</v>
      </c>
      <c r="C9" s="59"/>
      <c r="D9" s="61"/>
      <c r="E9" s="55"/>
      <c r="F9" s="57"/>
      <c r="G9" s="55"/>
      <c r="H9" s="55"/>
      <c r="I9" s="57"/>
    </row>
    <row r="10" spans="1:10" x14ac:dyDescent="0.25">
      <c r="B10" s="3" t="s">
        <v>14</v>
      </c>
      <c r="C10" s="13">
        <v>11</v>
      </c>
      <c r="D10" s="13">
        <v>7604.9</v>
      </c>
      <c r="E10" s="13"/>
      <c r="F10" s="9"/>
      <c r="G10" s="21"/>
      <c r="H10" s="13"/>
      <c r="I10" s="9"/>
      <c r="J10">
        <v>7193.4</v>
      </c>
    </row>
    <row r="11" spans="1:10" x14ac:dyDescent="0.25">
      <c r="B11" s="3" t="s">
        <v>15</v>
      </c>
      <c r="C11" s="13">
        <v>10</v>
      </c>
      <c r="D11" s="13">
        <v>7858.4</v>
      </c>
      <c r="E11" s="13" t="s">
        <v>35</v>
      </c>
      <c r="F11" s="9"/>
      <c r="G11" s="21"/>
      <c r="H11" s="13"/>
      <c r="I11" s="9"/>
      <c r="J11" t="s">
        <v>79</v>
      </c>
    </row>
    <row r="12" spans="1:10" ht="25.5" customHeight="1" x14ac:dyDescent="0.25">
      <c r="B12" s="3" t="s">
        <v>16</v>
      </c>
      <c r="C12" s="13"/>
      <c r="D12" s="13"/>
      <c r="E12" s="63" t="s">
        <v>51</v>
      </c>
      <c r="F12" s="9">
        <v>0</v>
      </c>
      <c r="G12" s="21"/>
      <c r="H12" s="13"/>
      <c r="I12" s="9"/>
    </row>
    <row r="13" spans="1:10" ht="21.75" customHeight="1" x14ac:dyDescent="0.25">
      <c r="B13" s="20" t="s">
        <v>37</v>
      </c>
      <c r="C13" s="22"/>
      <c r="D13" s="9"/>
      <c r="E13" s="64"/>
      <c r="F13" s="9">
        <v>0</v>
      </c>
      <c r="G13" s="9"/>
      <c r="H13" s="14"/>
      <c r="I13" s="9"/>
    </row>
    <row r="14" spans="1:10" ht="39" x14ac:dyDescent="0.25">
      <c r="B14" s="3" t="s">
        <v>38</v>
      </c>
      <c r="C14" s="10"/>
      <c r="D14" s="10"/>
      <c r="E14" s="64"/>
      <c r="F14" s="10">
        <v>621.38</v>
      </c>
      <c r="G14" s="11">
        <v>42794</v>
      </c>
      <c r="H14" s="24">
        <v>844024</v>
      </c>
      <c r="I14" s="26" t="s">
        <v>55</v>
      </c>
    </row>
    <row r="15" spans="1:10" ht="26.25" customHeight="1" x14ac:dyDescent="0.25">
      <c r="B15" s="3" t="s">
        <v>39</v>
      </c>
      <c r="C15" s="10"/>
      <c r="D15" s="10"/>
      <c r="E15" s="64"/>
      <c r="F15" s="10">
        <v>12427.63</v>
      </c>
      <c r="G15" s="11">
        <v>42795</v>
      </c>
      <c r="H15" s="27">
        <v>850375</v>
      </c>
      <c r="I15" s="53" t="s">
        <v>56</v>
      </c>
    </row>
    <row r="16" spans="1:10" x14ac:dyDescent="0.25">
      <c r="B16" s="3"/>
      <c r="C16" s="10"/>
      <c r="D16" s="10"/>
      <c r="E16" s="64"/>
      <c r="F16" s="10">
        <v>5148.54</v>
      </c>
      <c r="G16" s="11">
        <v>42825</v>
      </c>
      <c r="H16" s="27">
        <v>70287</v>
      </c>
      <c r="I16" s="54"/>
    </row>
    <row r="17" spans="2:9" x14ac:dyDescent="0.25">
      <c r="B17" s="3" t="s">
        <v>40</v>
      </c>
      <c r="C17" s="10"/>
      <c r="D17" s="10"/>
      <c r="E17" s="64"/>
      <c r="F17" s="10">
        <v>0</v>
      </c>
      <c r="G17" s="10"/>
      <c r="H17" s="27"/>
      <c r="I17" s="54"/>
    </row>
    <row r="18" spans="2:9" x14ac:dyDescent="0.25">
      <c r="B18" s="3" t="s">
        <v>41</v>
      </c>
      <c r="C18" s="10"/>
      <c r="D18" s="10"/>
      <c r="E18" s="64"/>
      <c r="F18" s="10">
        <v>346.5</v>
      </c>
      <c r="G18" s="11">
        <v>42860</v>
      </c>
      <c r="H18" s="27">
        <v>180861</v>
      </c>
      <c r="I18" s="54"/>
    </row>
    <row r="19" spans="2:9" x14ac:dyDescent="0.25">
      <c r="B19" s="3"/>
      <c r="C19" s="10"/>
      <c r="D19" s="10"/>
      <c r="E19" s="64"/>
      <c r="F19" s="10">
        <v>1999.59</v>
      </c>
      <c r="G19" s="11">
        <v>42877</v>
      </c>
      <c r="H19" s="27">
        <v>222417</v>
      </c>
      <c r="I19" s="54"/>
    </row>
    <row r="20" spans="2:9" x14ac:dyDescent="0.25">
      <c r="B20" s="3" t="s">
        <v>42</v>
      </c>
      <c r="C20" s="10"/>
      <c r="D20" s="10"/>
      <c r="E20" s="64"/>
      <c r="F20" s="15">
        <v>8322.15</v>
      </c>
      <c r="G20" s="11">
        <v>42915</v>
      </c>
      <c r="H20" s="27">
        <v>381892</v>
      </c>
      <c r="I20" s="54"/>
    </row>
    <row r="21" spans="2:9" x14ac:dyDescent="0.25">
      <c r="B21" s="3"/>
      <c r="C21" s="10"/>
      <c r="D21" s="10"/>
      <c r="E21" s="64"/>
      <c r="F21" s="15">
        <v>3390.3</v>
      </c>
      <c r="G21" s="11">
        <v>42915</v>
      </c>
      <c r="H21" s="27">
        <v>381893</v>
      </c>
      <c r="I21" s="54"/>
    </row>
    <row r="22" spans="2:9" x14ac:dyDescent="0.25">
      <c r="B22" s="3" t="s">
        <v>43</v>
      </c>
      <c r="C22" s="10"/>
      <c r="D22" s="10"/>
      <c r="E22" s="64"/>
      <c r="F22" s="15">
        <v>10811.8</v>
      </c>
      <c r="G22" s="11">
        <v>42947</v>
      </c>
      <c r="H22" s="27">
        <v>482441</v>
      </c>
      <c r="I22" s="54"/>
    </row>
    <row r="23" spans="2:9" x14ac:dyDescent="0.25">
      <c r="B23" s="3" t="s">
        <v>44</v>
      </c>
      <c r="C23" s="10"/>
      <c r="D23" s="10"/>
      <c r="E23" s="64"/>
      <c r="F23" s="10">
        <v>0</v>
      </c>
      <c r="G23" s="10"/>
      <c r="H23" s="27"/>
      <c r="I23" s="54"/>
    </row>
    <row r="24" spans="2:9" x14ac:dyDescent="0.25">
      <c r="B24" s="3" t="s">
        <v>45</v>
      </c>
      <c r="C24" s="10"/>
      <c r="D24" s="10"/>
      <c r="E24" s="64"/>
      <c r="F24" s="10">
        <v>2222.73</v>
      </c>
      <c r="G24" s="11">
        <v>42984</v>
      </c>
      <c r="H24" s="27">
        <v>590547</v>
      </c>
      <c r="I24" s="54"/>
    </row>
    <row r="25" spans="2:9" x14ac:dyDescent="0.25">
      <c r="B25" s="3"/>
      <c r="C25" s="10"/>
      <c r="D25" s="10"/>
      <c r="E25" s="64"/>
      <c r="F25" s="10">
        <v>1922.26</v>
      </c>
      <c r="G25" s="11">
        <v>42997</v>
      </c>
      <c r="H25" s="27">
        <v>624449</v>
      </c>
      <c r="I25" s="54"/>
    </row>
    <row r="26" spans="2:9" x14ac:dyDescent="0.25">
      <c r="B26" s="3"/>
      <c r="C26" s="10"/>
      <c r="D26" s="10"/>
      <c r="E26" s="64"/>
      <c r="F26" s="10">
        <v>4144.99</v>
      </c>
      <c r="G26" s="11">
        <v>42997</v>
      </c>
      <c r="H26" s="27">
        <v>624448</v>
      </c>
      <c r="I26" s="54"/>
    </row>
    <row r="27" spans="2:9" x14ac:dyDescent="0.25">
      <c r="B27" s="3" t="s">
        <v>46</v>
      </c>
      <c r="C27" s="10"/>
      <c r="D27" s="10"/>
      <c r="E27" s="65"/>
      <c r="F27" s="10">
        <v>3299.88</v>
      </c>
      <c r="G27" s="11">
        <v>43039</v>
      </c>
      <c r="H27" s="28">
        <v>824208</v>
      </c>
      <c r="I27" s="55"/>
    </row>
    <row r="28" spans="2:9" x14ac:dyDescent="0.25">
      <c r="B28" s="3" t="s">
        <v>47</v>
      </c>
      <c r="C28" s="10" t="s">
        <v>58</v>
      </c>
      <c r="D28" s="10">
        <v>12377.04</v>
      </c>
      <c r="E28" s="10"/>
      <c r="F28" s="10"/>
      <c r="G28" s="11">
        <v>43067</v>
      </c>
      <c r="H28" s="10">
        <v>15231</v>
      </c>
      <c r="I28" s="10" t="s">
        <v>57</v>
      </c>
    </row>
    <row r="29" spans="2:9" ht="60" x14ac:dyDescent="0.25">
      <c r="B29" s="3"/>
      <c r="C29" s="10"/>
      <c r="D29" s="10"/>
      <c r="E29" s="10"/>
      <c r="F29" s="10">
        <v>7512.42</v>
      </c>
      <c r="G29" s="11">
        <v>43069</v>
      </c>
      <c r="H29" s="10">
        <v>35757</v>
      </c>
      <c r="I29" s="25" t="s">
        <v>56</v>
      </c>
    </row>
    <row r="30" spans="2:9" x14ac:dyDescent="0.25">
      <c r="B30" s="3" t="s">
        <v>48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/>
    </row>
    <row r="31" spans="2:9" ht="15.75" x14ac:dyDescent="0.25">
      <c r="B31" s="6" t="s">
        <v>17</v>
      </c>
      <c r="C31" s="12"/>
      <c r="D31" s="12">
        <f>SUM(D10:D30)</f>
        <v>27840.34</v>
      </c>
      <c r="E31" s="12"/>
      <c r="F31" s="12">
        <f>SUM(F10:F30)</f>
        <v>62170.17</v>
      </c>
      <c r="G31" s="12"/>
      <c r="H31" s="12"/>
      <c r="I31" s="12"/>
    </row>
  </sheetData>
  <mergeCells count="13">
    <mergeCell ref="I15:I27"/>
    <mergeCell ref="I8:I9"/>
    <mergeCell ref="B2:I2"/>
    <mergeCell ref="B3:I3"/>
    <mergeCell ref="C8:C9"/>
    <mergeCell ref="D8:D9"/>
    <mergeCell ref="E8:E9"/>
    <mergeCell ref="B4:I4"/>
    <mergeCell ref="A5:I5"/>
    <mergeCell ref="E12:E27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B16" workbookViewId="0">
      <selection activeCell="L26" sqref="L26"/>
    </sheetView>
  </sheetViews>
  <sheetFormatPr defaultRowHeight="15" x14ac:dyDescent="0.25"/>
  <cols>
    <col min="1" max="1" width="4.28515625" hidden="1" customWidth="1"/>
    <col min="2" max="2" width="16.85546875" customWidth="1"/>
    <col min="3" max="3" width="10.42578125" customWidth="1"/>
    <col min="4" max="4" width="9.42578125" customWidth="1"/>
    <col min="5" max="5" width="9.7109375" customWidth="1"/>
    <col min="6" max="6" width="12.28515625" customWidth="1"/>
    <col min="7" max="7" width="13.85546875" customWidth="1"/>
    <col min="8" max="8" width="15.7109375" customWidth="1"/>
    <col min="9" max="9" width="13.7109375" customWidth="1"/>
  </cols>
  <sheetData>
    <row r="1" spans="1:13" x14ac:dyDescent="0.25">
      <c r="G1" s="66" t="s">
        <v>88</v>
      </c>
      <c r="H1" s="66"/>
    </row>
    <row r="2" spans="1:13" ht="21" x14ac:dyDescent="0.45">
      <c r="B2" s="91" t="s">
        <v>62</v>
      </c>
      <c r="C2" s="91"/>
      <c r="D2" s="91"/>
      <c r="E2" s="91"/>
      <c r="F2" s="91"/>
      <c r="G2" s="91"/>
      <c r="H2" s="91"/>
      <c r="I2" s="29"/>
    </row>
    <row r="3" spans="1:13" ht="19.5" x14ac:dyDescent="0.35">
      <c r="B3" s="92" t="s">
        <v>78</v>
      </c>
      <c r="C3" s="92"/>
      <c r="D3" s="92"/>
      <c r="E3" s="92"/>
      <c r="F3" s="92"/>
      <c r="G3" s="92"/>
      <c r="H3" s="43"/>
      <c r="I3" s="29"/>
    </row>
    <row r="4" spans="1:13" ht="14.25" customHeight="1" x14ac:dyDescent="0.25">
      <c r="B4" s="29"/>
      <c r="C4" s="29"/>
      <c r="D4" s="29"/>
      <c r="E4" s="29"/>
      <c r="F4" s="29"/>
      <c r="G4" s="29"/>
      <c r="H4" s="29"/>
      <c r="I4" s="29"/>
    </row>
    <row r="5" spans="1:13" hidden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13" hidden="1" x14ac:dyDescent="0.25"/>
    <row r="7" spans="1:13" hidden="1" x14ac:dyDescent="0.25"/>
    <row r="8" spans="1:13" hidden="1" x14ac:dyDescent="0.25"/>
    <row r="9" spans="1:13" ht="27" customHeight="1" x14ac:dyDescent="0.25">
      <c r="B9" s="96" t="s">
        <v>63</v>
      </c>
      <c r="C9" s="60" t="s">
        <v>64</v>
      </c>
      <c r="D9" s="94" t="s">
        <v>66</v>
      </c>
      <c r="E9" s="93" t="s">
        <v>65</v>
      </c>
      <c r="F9" s="51"/>
      <c r="G9" s="69" t="s">
        <v>68</v>
      </c>
      <c r="H9" s="69" t="s">
        <v>77</v>
      </c>
      <c r="K9" s="38"/>
      <c r="L9" s="37"/>
      <c r="M9" s="37"/>
    </row>
    <row r="10" spans="1:13" ht="27" customHeight="1" x14ac:dyDescent="0.25">
      <c r="B10" s="97"/>
      <c r="C10" s="61"/>
      <c r="D10" s="95"/>
      <c r="E10" s="35" t="s">
        <v>66</v>
      </c>
      <c r="F10" s="26" t="s">
        <v>67</v>
      </c>
      <c r="G10" s="70"/>
      <c r="H10" s="70"/>
      <c r="K10" s="38"/>
      <c r="L10" s="37"/>
      <c r="M10" s="37"/>
    </row>
    <row r="11" spans="1:13" ht="15.75" x14ac:dyDescent="0.25">
      <c r="B11" s="3" t="s">
        <v>14</v>
      </c>
      <c r="C11" s="42">
        <v>8365.4</v>
      </c>
      <c r="D11" s="10">
        <f t="shared" ref="D11:D22" si="0">SUM(C11)</f>
        <v>8365.4</v>
      </c>
      <c r="E11" s="35">
        <v>31</v>
      </c>
      <c r="F11" s="26">
        <v>11</v>
      </c>
      <c r="G11" s="36">
        <v>25.3</v>
      </c>
      <c r="H11" s="36"/>
      <c r="K11" s="38"/>
      <c r="L11" s="37"/>
      <c r="M11" s="37"/>
    </row>
    <row r="12" spans="1:13" ht="15.75" x14ac:dyDescent="0.25">
      <c r="B12" s="46" t="s">
        <v>15</v>
      </c>
      <c r="C12" s="15">
        <v>7858.4</v>
      </c>
      <c r="D12" s="15">
        <f t="shared" si="0"/>
        <v>7858.4</v>
      </c>
      <c r="E12" s="15">
        <v>30</v>
      </c>
      <c r="F12" s="15">
        <v>10</v>
      </c>
      <c r="G12" s="15">
        <v>24.3</v>
      </c>
      <c r="H12" s="15">
        <v>9.8000000000000007</v>
      </c>
      <c r="K12" s="38"/>
      <c r="L12" s="37"/>
      <c r="M12" s="37"/>
    </row>
    <row r="13" spans="1:13" ht="15.75" x14ac:dyDescent="0.25">
      <c r="B13" s="3" t="s">
        <v>16</v>
      </c>
      <c r="C13" s="10">
        <v>0</v>
      </c>
      <c r="D13" s="10">
        <f t="shared" si="0"/>
        <v>0</v>
      </c>
      <c r="E13" s="10">
        <v>0</v>
      </c>
      <c r="F13" s="10">
        <v>0</v>
      </c>
      <c r="G13" s="10"/>
      <c r="H13" s="10"/>
      <c r="K13" s="38"/>
      <c r="L13" s="37"/>
      <c r="M13" s="37"/>
    </row>
    <row r="14" spans="1:13" ht="15.75" x14ac:dyDescent="0.25">
      <c r="B14" s="20" t="s">
        <v>37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/>
      <c r="H14" s="10"/>
      <c r="K14" s="37"/>
      <c r="L14" s="37"/>
      <c r="M14" s="37"/>
    </row>
    <row r="15" spans="1:13" ht="15.75" x14ac:dyDescent="0.25">
      <c r="B15" s="3" t="s">
        <v>38</v>
      </c>
      <c r="C15" s="10">
        <v>0</v>
      </c>
      <c r="D15" s="10">
        <f t="shared" si="0"/>
        <v>0</v>
      </c>
      <c r="E15" s="10">
        <v>0</v>
      </c>
      <c r="F15" s="10">
        <v>0</v>
      </c>
      <c r="G15" s="10"/>
      <c r="H15" s="10"/>
      <c r="K15" s="37"/>
      <c r="L15" s="37"/>
      <c r="M15" s="37"/>
    </row>
    <row r="16" spans="1:13" ht="15.75" x14ac:dyDescent="0.25">
      <c r="B16" s="3" t="s">
        <v>39</v>
      </c>
      <c r="C16" s="10">
        <v>0</v>
      </c>
      <c r="D16" s="10">
        <f t="shared" si="0"/>
        <v>0</v>
      </c>
      <c r="E16" s="10">
        <v>0</v>
      </c>
      <c r="F16" s="10">
        <v>0</v>
      </c>
      <c r="G16" s="10"/>
      <c r="H16" s="10"/>
      <c r="K16" s="37"/>
      <c r="L16" s="37"/>
      <c r="M16" s="37"/>
    </row>
    <row r="17" spans="2:8" x14ac:dyDescent="0.25">
      <c r="B17" s="3" t="s">
        <v>40</v>
      </c>
      <c r="C17" s="10">
        <v>0</v>
      </c>
      <c r="D17" s="10">
        <f t="shared" si="0"/>
        <v>0</v>
      </c>
      <c r="E17" s="10">
        <v>0</v>
      </c>
      <c r="F17" s="10">
        <v>0</v>
      </c>
      <c r="G17" s="10"/>
      <c r="H17" s="10"/>
    </row>
    <row r="18" spans="2:8" x14ac:dyDescent="0.25">
      <c r="B18" s="3" t="s">
        <v>41</v>
      </c>
      <c r="C18" s="10">
        <v>0</v>
      </c>
      <c r="D18" s="10">
        <f t="shared" si="0"/>
        <v>0</v>
      </c>
      <c r="E18" s="10">
        <v>0</v>
      </c>
      <c r="F18" s="10">
        <v>0</v>
      </c>
      <c r="G18" s="10"/>
      <c r="H18" s="10"/>
    </row>
    <row r="19" spans="2:8" x14ac:dyDescent="0.25">
      <c r="B19" s="3" t="s">
        <v>42</v>
      </c>
      <c r="C19" s="10">
        <v>0</v>
      </c>
      <c r="D19" s="10">
        <f t="shared" si="0"/>
        <v>0</v>
      </c>
      <c r="E19" s="10">
        <v>0</v>
      </c>
      <c r="F19" s="10">
        <v>0</v>
      </c>
      <c r="G19" s="10"/>
      <c r="H19" s="10"/>
    </row>
    <row r="20" spans="2:8" x14ac:dyDescent="0.25">
      <c r="B20" s="3" t="s">
        <v>43</v>
      </c>
      <c r="C20" s="10">
        <v>0</v>
      </c>
      <c r="D20" s="10">
        <f t="shared" si="0"/>
        <v>0</v>
      </c>
      <c r="E20" s="10">
        <v>0</v>
      </c>
      <c r="F20" s="10">
        <v>0</v>
      </c>
      <c r="G20" s="10"/>
      <c r="H20" s="10"/>
    </row>
    <row r="21" spans="2:8" x14ac:dyDescent="0.25">
      <c r="B21" s="3" t="s">
        <v>44</v>
      </c>
      <c r="C21" s="10">
        <v>0</v>
      </c>
      <c r="D21" s="10">
        <f t="shared" si="0"/>
        <v>0</v>
      </c>
      <c r="E21" s="10">
        <v>0</v>
      </c>
      <c r="F21" s="10">
        <v>0</v>
      </c>
      <c r="G21" s="10"/>
      <c r="H21" s="10"/>
    </row>
    <row r="22" spans="2:8" x14ac:dyDescent="0.25">
      <c r="B22" s="3" t="s">
        <v>45</v>
      </c>
      <c r="C22" s="10">
        <v>0</v>
      </c>
      <c r="D22" s="10">
        <f t="shared" si="0"/>
        <v>0</v>
      </c>
      <c r="E22" s="10">
        <v>0</v>
      </c>
      <c r="F22" s="10">
        <v>0</v>
      </c>
      <c r="G22" s="10"/>
      <c r="H22" s="10"/>
    </row>
    <row r="23" spans="2:8" x14ac:dyDescent="0.25">
      <c r="B23" s="3" t="s">
        <v>46</v>
      </c>
      <c r="C23" s="10"/>
      <c r="D23" s="10"/>
      <c r="E23" s="10"/>
      <c r="F23" s="10"/>
      <c r="G23" s="10"/>
      <c r="H23" s="10"/>
    </row>
    <row r="24" spans="2:8" x14ac:dyDescent="0.25">
      <c r="B24" s="10" t="s">
        <v>9</v>
      </c>
      <c r="C24" s="10">
        <f>SUM(C11:C23)</f>
        <v>16223.8</v>
      </c>
      <c r="D24" s="10">
        <f>SUM(D11:D23)</f>
        <v>16223.8</v>
      </c>
      <c r="E24" s="10"/>
      <c r="F24" s="10"/>
      <c r="G24" s="10">
        <f>SUM(G11:G23)</f>
        <v>49.6</v>
      </c>
      <c r="H24" s="10">
        <f>SUM(H11:H23)</f>
        <v>9.8000000000000007</v>
      </c>
    </row>
    <row r="26" spans="2:8" ht="15.75" x14ac:dyDescent="0.25">
      <c r="B26" s="37"/>
      <c r="C26" s="37"/>
      <c r="D26" s="37"/>
    </row>
    <row r="27" spans="2:8" ht="15.75" x14ac:dyDescent="0.25">
      <c r="B27" s="37"/>
      <c r="C27" s="37"/>
      <c r="D27" s="37"/>
      <c r="H27" t="s">
        <v>61</v>
      </c>
    </row>
    <row r="28" spans="2:8" ht="10.5" customHeight="1" x14ac:dyDescent="0.25">
      <c r="B28" s="37"/>
      <c r="C28" s="37"/>
      <c r="D28" s="37"/>
    </row>
    <row r="29" spans="2:8" ht="15.75" hidden="1" x14ac:dyDescent="0.25">
      <c r="B29" s="37"/>
      <c r="C29" s="37"/>
      <c r="D29" s="37"/>
    </row>
    <row r="30" spans="2:8" ht="15.75" x14ac:dyDescent="0.25">
      <c r="B30" s="38"/>
      <c r="C30" s="83" t="s">
        <v>73</v>
      </c>
      <c r="D30" s="84"/>
      <c r="E30" s="83" t="s">
        <v>69</v>
      </c>
      <c r="F30" s="84"/>
      <c r="G30" s="85" t="s">
        <v>80</v>
      </c>
      <c r="H30" s="86"/>
    </row>
    <row r="31" spans="2:8" ht="35.25" customHeight="1" x14ac:dyDescent="0.25">
      <c r="B31" s="40"/>
      <c r="C31" s="76" t="s">
        <v>70</v>
      </c>
      <c r="D31" s="78"/>
      <c r="E31" s="73" t="s">
        <v>71</v>
      </c>
      <c r="F31" s="75"/>
      <c r="G31" s="73" t="s">
        <v>81</v>
      </c>
      <c r="H31" s="75"/>
    </row>
    <row r="32" spans="2:8" ht="40.5" customHeight="1" x14ac:dyDescent="0.25">
      <c r="B32" s="40"/>
      <c r="C32" s="76" t="s">
        <v>72</v>
      </c>
      <c r="D32" s="78"/>
      <c r="E32" s="89" t="s">
        <v>76</v>
      </c>
      <c r="F32" s="90"/>
      <c r="G32" s="87" t="s">
        <v>84</v>
      </c>
      <c r="H32" s="88"/>
    </row>
    <row r="33" spans="2:8" ht="51" customHeight="1" x14ac:dyDescent="0.25">
      <c r="B33" s="41"/>
      <c r="C33" s="81" t="s">
        <v>82</v>
      </c>
      <c r="D33" s="82"/>
      <c r="E33" s="67" t="s">
        <v>74</v>
      </c>
      <c r="F33" s="68"/>
      <c r="G33" s="71" t="s">
        <v>83</v>
      </c>
      <c r="H33" s="72"/>
    </row>
    <row r="34" spans="2:8" ht="32.25" customHeight="1" x14ac:dyDescent="0.25">
      <c r="B34" s="38"/>
      <c r="C34" s="76" t="s">
        <v>75</v>
      </c>
      <c r="D34" s="78"/>
      <c r="E34" s="73" t="s">
        <v>85</v>
      </c>
      <c r="F34" s="74"/>
      <c r="G34" s="74"/>
      <c r="H34" s="75"/>
    </row>
    <row r="35" spans="2:8" ht="15.75" customHeight="1" x14ac:dyDescent="0.25">
      <c r="B35" s="39"/>
      <c r="C35" s="76" t="s">
        <v>86</v>
      </c>
      <c r="D35" s="77"/>
      <c r="E35" s="77"/>
      <c r="F35" s="78"/>
      <c r="G35" s="79" t="s">
        <v>87</v>
      </c>
      <c r="H35" s="80"/>
    </row>
  </sheetData>
  <mergeCells count="25">
    <mergeCell ref="C35:F35"/>
    <mergeCell ref="G35:H35"/>
    <mergeCell ref="C33:D33"/>
    <mergeCell ref="C34:D34"/>
    <mergeCell ref="C30:D30"/>
    <mergeCell ref="C31:D31"/>
    <mergeCell ref="C32:D32"/>
    <mergeCell ref="G30:H30"/>
    <mergeCell ref="G31:H31"/>
    <mergeCell ref="G32:H32"/>
    <mergeCell ref="E30:F30"/>
    <mergeCell ref="E31:F31"/>
    <mergeCell ref="E32:F32"/>
    <mergeCell ref="G1:H1"/>
    <mergeCell ref="E33:F33"/>
    <mergeCell ref="H9:H10"/>
    <mergeCell ref="G33:H33"/>
    <mergeCell ref="E34:H34"/>
    <mergeCell ref="B2:H2"/>
    <mergeCell ref="B3:G3"/>
    <mergeCell ref="E9:F9"/>
    <mergeCell ref="G9:G10"/>
    <mergeCell ref="C9:C10"/>
    <mergeCell ref="D9:D10"/>
    <mergeCell ref="B9:B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выпл.ЗП</vt:lpstr>
      <vt:lpstr>Дармажап СИ</vt:lpstr>
      <vt:lpstr>Дармажап СИ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2018-02-09T03:31:16Z</dcterms:modified>
</cp:coreProperties>
</file>